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185" windowHeight="11715"/>
  </bookViews>
  <sheets>
    <sheet name="桩号 K0+270~K1+630" sheetId="1" r:id="rId1"/>
  </sheets>
  <definedNames>
    <definedName name="_xlnm._FilterDatabase" localSheetId="0" hidden="1">'桩号 K0+270~K1+630'!$B$5:$O$52</definedName>
    <definedName name="_xlnm.Print_Titles" localSheetId="0">'桩号 K0+270~K1+630'!$5:$6</definedName>
  </definedNames>
  <calcPr calcId="144525"/>
</workbook>
</file>

<file path=xl/sharedStrings.xml><?xml version="1.0" encoding="utf-8"?>
<sst xmlns="http://schemas.openxmlformats.org/spreadsheetml/2006/main" count="145" uniqueCount="88">
  <si>
    <t>附件</t>
  </si>
  <si>
    <t>龙岩市新城乡建设发展有限公司建设项目缺项材料选用定价审批表</t>
  </si>
  <si>
    <t>项目   基本   情况</t>
  </si>
  <si>
    <t>立项批复项目名称</t>
  </si>
  <si>
    <t>龙岩大道四期（工业路—北三环）道路工程（桩号 K0+270~K0+740）</t>
  </si>
  <si>
    <t>立项批复文号</t>
  </si>
  <si>
    <t>龙发改审批【2019】87号</t>
  </si>
  <si>
    <t>项目单位</t>
  </si>
  <si>
    <t>龙岩市新城乡建设发展有限公司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</si>
  <si>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</si>
  <si>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</si>
  <si>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</si>
  <si>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</si>
  <si>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</si>
  <si>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</si>
  <si>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</si>
  <si>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编制单位采纳，不含税综合价(元）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</si>
  <si>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</si>
  <si>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</si>
  <si>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</si>
  <si>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项目单位选定小组意见，不含税综合单价(元）</t>
  </si>
  <si>
    <t>备注</t>
  </si>
  <si>
    <t>不含税单价(元)</t>
  </si>
  <si>
    <t>厂家或供应商</t>
  </si>
  <si>
    <t>联系人</t>
  </si>
  <si>
    <t>联系电话</t>
  </si>
  <si>
    <t>选用定价情况</t>
  </si>
  <si>
    <t>弧形面花岗岩路缘石</t>
  </si>
  <si>
    <t>23*46*99</t>
  </si>
  <si>
    <t>m</t>
  </si>
  <si>
    <t>山东友福石材有限公司</t>
  </si>
  <si>
    <t>最低价</t>
  </si>
  <si>
    <t>九江天璞石材有限公司</t>
  </si>
  <si>
    <t>惠宁石材有限公司</t>
  </si>
  <si>
    <t>参照新罗区2022年2月路缘石信息价90.29/15/40*23*46＝159.21*1.5＝238.82</t>
  </si>
  <si>
    <t>C20无砂透水砼</t>
  </si>
  <si>
    <t>非泵送，7km</t>
  </si>
  <si>
    <t>m3</t>
  </si>
  <si>
    <t>新罗区2022年2月信息价  非泵送商品砼C20(42.5) 碎石10mm 价格</t>
  </si>
  <si>
    <t>球墨铸铁排水管</t>
  </si>
  <si>
    <t>D300</t>
  </si>
  <si>
    <t>山东国铭球墨铸铁管科技有限公司</t>
  </si>
  <si>
    <t>陈建强</t>
  </si>
  <si>
    <t>最低价下浮5%</t>
  </si>
  <si>
    <t>专家意见</t>
  </si>
  <si>
    <t>新兴铸铁管股份有限公司</t>
  </si>
  <si>
    <t>郭永平</t>
  </si>
  <si>
    <t>圣戈班管道系统有限公司</t>
  </si>
  <si>
    <t>庄英杰</t>
  </si>
  <si>
    <t>D500</t>
  </si>
  <si>
    <t>单臂路灯</t>
  </si>
  <si>
    <t>杆高14m、灯杆口径φ280mm、壁厚5mm、热镀锌表面静电喷塑（含镇流器、触发器、电源及光源LED400W）</t>
  </si>
  <si>
    <t>套</t>
  </si>
  <si>
    <t>财审定价，杆件按9元/kg,光源按12元/W计</t>
  </si>
  <si>
    <t>财审定价</t>
  </si>
  <si>
    <t>多根管道支架三</t>
  </si>
  <si>
    <t>热浸锌预埋槽-38*23*2800mm*1根、单拼槽钢斜撑41*41*2.0/800mm*9根、角连接(L2 90°弯角连接件)*9个、T型螺栓*18个、外六角螺栓M12*30*9个、槽钢螺母M12*9个</t>
  </si>
  <si>
    <t>副</t>
  </si>
  <si>
    <t>厦门翔沃科技有限公司</t>
  </si>
  <si>
    <t>蔡弘睿</t>
  </si>
  <si>
    <t>沃雷文建筑安装材料（上海）有限公司</t>
  </si>
  <si>
    <t>林双旭</t>
  </si>
  <si>
    <t>厦门康建建材有限公司</t>
  </si>
  <si>
    <t>陈财旺</t>
  </si>
  <si>
    <t>龙岩大道四期（工业路-北三环）道路工程第Ⅰ标段（桩号K1+630-K2+535）</t>
  </si>
  <si>
    <t>多根管道支架四</t>
  </si>
  <si>
    <t>热浸锌预埋槽-38*23*2800mm*1根、单拼槽钢斜撑41*41*2.0/800mm*8根、角连接(L2 90°弯角连接件)*8个、T型螺栓*16个、外六角螺栓M12*30*8个、槽钢螺母M12*8个</t>
  </si>
  <si>
    <t>监控摄像机(枪式摄像机)</t>
  </si>
  <si>
    <r>
      <rPr>
        <sz val="10"/>
        <color rgb="FFFF0000"/>
        <rFont val="Arial"/>
        <charset val="134"/>
      </rPr>
      <t>900</t>
    </r>
    <r>
      <rPr>
        <sz val="10"/>
        <color rgb="FFFF0000"/>
        <rFont val="宋体"/>
        <charset val="134"/>
      </rPr>
      <t>万</t>
    </r>
    <r>
      <rPr>
        <sz val="10"/>
        <color rgb="FFFF0000"/>
        <rFont val="Arial"/>
        <charset val="134"/>
      </rPr>
      <t xml:space="preserve"> </t>
    </r>
    <r>
      <rPr>
        <sz val="10"/>
        <color rgb="FFFF0000"/>
        <rFont val="宋体"/>
        <charset val="134"/>
      </rPr>
      <t>环保高清抓拍单元</t>
    </r>
  </si>
  <si>
    <t>北京四通智能建筑系统集成工程股份有限公司</t>
  </si>
  <si>
    <t>陈先生</t>
  </si>
  <si>
    <t>柏事特信息科技有限公司</t>
  </si>
  <si>
    <t>廖小村</t>
  </si>
  <si>
    <t>福建奔特信息技术有限公司</t>
  </si>
  <si>
    <t>吴安允</t>
  </si>
  <si>
    <t>龙岩大道与青云路交叉路口立交工程</t>
  </si>
  <si>
    <r>
      <rPr>
        <sz val="10"/>
        <color rgb="FFFF0000"/>
        <rFont val="Arial"/>
        <charset val="134"/>
      </rPr>
      <t>900</t>
    </r>
    <r>
      <rPr>
        <sz val="10"/>
        <color rgb="FFFF0000"/>
        <rFont val="宋体"/>
        <charset val="134"/>
      </rPr>
      <t>万</t>
    </r>
    <r>
      <rPr>
        <sz val="10"/>
        <color rgb="FFFF0000"/>
        <rFont val="Arial"/>
        <charset val="134"/>
      </rPr>
      <t xml:space="preserve"> </t>
    </r>
    <r>
      <rPr>
        <sz val="10"/>
        <color rgb="FFFF0000"/>
        <rFont val="宋体"/>
        <charset val="134"/>
      </rPr>
      <t>环保卡口抓拍单元</t>
    </r>
  </si>
  <si>
    <t>智能交通视频车辆网络摄像机</t>
  </si>
  <si>
    <t>红外白光爆闪一体补光灯</t>
  </si>
  <si>
    <t>32.000</t>
  </si>
  <si>
    <t>6500.000</t>
  </si>
  <si>
    <t>合计</t>
  </si>
  <si>
    <t>专家签署意见</t>
  </si>
  <si>
    <t>项目单位意见</t>
  </si>
  <si>
    <t>项目主管部门审查意见</t>
  </si>
  <si>
    <t xml:space="preserve">签署意见
                     </t>
  </si>
  <si>
    <t xml:space="preserve">     （内容可另附页）                          
单位负责人：（签字、加盖单位公章）
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</si>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</sst>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2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aj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FF0000"/>
      <name val="微软雅黑"/>
      <charset val="134"/>
    </font>
    <font>
      <sz val="10"/>
      <color rgb="FFFF0000"/>
      <name val="宋体"/>
      <charset val="134"/>
    </font>
    <font>
      <sz val="10"/>
      <color rgb="FFFF0000"/>
      <name val="Arial"/>
      <charset val="134"/>
    </font>
    <font>
      <b/>
      <sz val="18"/>
      <name val="宋体"/>
      <charset val="134"/>
      <scheme val="major"/>
    </font>
    <font>
      <b/>
      <sz val="12"/>
      <name val="宋体"/>
      <charset val="134"/>
      <scheme val="major"/>
    </font>
    <font>
      <b/>
      <sz val="11"/>
      <name val="宋体"/>
      <charset val="134"/>
      <scheme val="major"/>
    </font>
    <font>
      <b/>
      <sz val="10"/>
      <name val="微软雅黑"/>
      <charset val="134"/>
    </font>
    <font>
      <b/>
      <sz val="10"/>
      <name val="宋体"/>
      <charset val="134"/>
      <scheme val="major"/>
    </font>
    <font>
      <sz val="10"/>
      <name val="宋体"/>
      <charset val="134"/>
      <scheme val="major"/>
    </font>
    <font>
      <sz val="10"/>
      <name val="宋体"/>
      <charset val="134"/>
    </font>
    <font>
      <sz val="9"/>
      <name val="宋体"/>
      <charset val="134"/>
      <scheme val="major"/>
    </font>
    <font>
      <sz val="10"/>
      <name val="微软雅黑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8596148564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7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24" borderId="18" applyNumberFormat="0" applyFont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9" fillId="13" borderId="14" applyNumberFormat="0" applyAlignment="0" applyProtection="0">
      <alignment vertical="center"/>
    </xf>
    <xf numFmtId="0" fontId="36" fillId="13" borderId="13" applyNumberFormat="0" applyAlignment="0" applyProtection="0">
      <alignment vertical="center"/>
    </xf>
    <xf numFmtId="0" fontId="40" fillId="32" borderId="19" applyNumberFormat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41" fillId="0" borderId="0"/>
  </cellStyleXfs>
  <cellXfs count="10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177" fontId="3" fillId="0" borderId="0" xfId="0" applyNumberFormat="1" applyFont="1" applyFill="1" applyAlignment="1">
      <alignment vertical="center" wrapText="1"/>
    </xf>
    <xf numFmtId="176" fontId="2" fillId="0" borderId="0" xfId="0" applyNumberFormat="1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177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177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177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176" fontId="9" fillId="0" borderId="5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77" fontId="9" fillId="2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77" fontId="9" fillId="2" borderId="4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77" fontId="9" fillId="2" borderId="5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Alignment="1">
      <alignment horizontal="center" vertical="center" wrapText="1"/>
    </xf>
    <xf numFmtId="176" fontId="9" fillId="3" borderId="3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9" fillId="3" borderId="4" xfId="0" applyNumberFormat="1" applyFont="1" applyFill="1" applyBorder="1" applyAlignment="1">
      <alignment horizontal="center" vertical="center" wrapText="1"/>
    </xf>
    <xf numFmtId="176" fontId="9" fillId="3" borderId="4" xfId="0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9" fillId="3" borderId="5" xfId="0" applyNumberFormat="1" applyFont="1" applyFill="1" applyBorder="1" applyAlignment="1">
      <alignment horizontal="center" vertical="center" wrapText="1"/>
    </xf>
    <xf numFmtId="176" fontId="9" fillId="3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7" fontId="19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177" fontId="3" fillId="0" borderId="3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177" fontId="21" fillId="0" borderId="2" xfId="0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3"/>
  <sheetViews>
    <sheetView tabSelected="1" zoomScale="115" zoomScaleNormal="115" workbookViewId="0">
      <pane xSplit="1" ySplit="6" topLeftCell="B34" activePane="bottomRight" state="frozen"/>
      <selection/>
      <selection pane="topRight"/>
      <selection pane="bottomLeft"/>
      <selection pane="bottomRight" activeCell="O12" sqref="O12:O42"/>
    </sheetView>
  </sheetViews>
  <sheetFormatPr defaultColWidth="9" defaultRowHeight="13.5"/>
  <cols>
    <col min="1" max="1" width="5.25" style="4" customWidth="1"/>
    <col min="2" max="2" width="5.75" style="5" customWidth="1"/>
    <col min="3" max="3" width="22.125" style="6" customWidth="1"/>
    <col min="4" max="4" width="29.625" style="7" customWidth="1"/>
    <col min="5" max="5" width="5.125" style="4" customWidth="1"/>
    <col min="6" max="6" width="9" style="4" customWidth="1"/>
    <col min="7" max="7" width="10.5" style="4" customWidth="1"/>
    <col min="8" max="8" width="11.75" style="8" customWidth="1"/>
    <col min="9" max="9" width="9" style="5" customWidth="1"/>
    <col min="10" max="10" width="35.75" style="9" customWidth="1"/>
    <col min="11" max="11" width="9" style="10" customWidth="1"/>
    <col min="12" max="12" width="14" style="10" customWidth="1"/>
    <col min="13" max="13" width="13.375" style="4" customWidth="1"/>
    <col min="14" max="14" width="16" style="4" customWidth="1"/>
    <col min="15" max="15" width="10.375" style="4" customWidth="1"/>
    <col min="16" max="16" width="9" style="4"/>
    <col min="17" max="17" width="9.375" style="4"/>
    <col min="18" max="16383" width="9" style="4"/>
    <col min="16384" max="16384" width="9" style="11"/>
  </cols>
  <sheetData>
    <row r="1" ht="21" customHeight="1" spans="1:1">
      <c r="A1" s="4" t="s">
        <v>0</v>
      </c>
    </row>
    <row r="2" ht="30.75" customHeight="1" spans="1: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72"/>
      <c r="K2" s="72"/>
      <c r="L2" s="72"/>
      <c r="M2" s="12"/>
      <c r="N2" s="12"/>
      <c r="O2" s="12"/>
    </row>
    <row r="3" s="1" customFormat="1" ht="14.25" spans="1:15">
      <c r="A3" s="13" t="s">
        <v>2</v>
      </c>
      <c r="B3" s="13" t="s">
        <v>3</v>
      </c>
      <c r="C3" s="13"/>
      <c r="D3" s="14" t="s">
        <v>4</v>
      </c>
      <c r="E3" s="14"/>
      <c r="F3" s="14"/>
      <c r="G3" s="14"/>
      <c r="H3" s="14"/>
      <c r="I3" s="13" t="s">
        <v>5</v>
      </c>
      <c r="J3" s="73"/>
      <c r="K3" s="73" t="s">
        <v>6</v>
      </c>
      <c r="L3" s="73"/>
      <c r="M3" s="13"/>
      <c r="N3" s="13"/>
      <c r="O3" s="13"/>
    </row>
    <row r="4" s="1" customFormat="1" ht="14.25" spans="1:15">
      <c r="A4" s="13"/>
      <c r="B4" s="13" t="s">
        <v>7</v>
      </c>
      <c r="C4" s="13"/>
      <c r="D4" s="14" t="s">
        <v>8</v>
      </c>
      <c r="E4" s="14"/>
      <c r="F4" s="14"/>
      <c r="G4" s="14"/>
      <c r="H4" s="14"/>
      <c r="I4" s="13" t="s">
        <v>9</v>
      </c>
      <c r="J4" s="73"/>
      <c r="K4" s="73" t="s">
        <v>10</v>
      </c>
      <c r="L4" s="73"/>
      <c r="M4" s="13"/>
      <c r="N4" s="13"/>
      <c r="O4" s="13"/>
    </row>
    <row r="5" s="2" customFormat="1" ht="37.5" customHeight="1" spans="1:15">
      <c r="A5" s="13"/>
      <c r="B5" s="15" t="s">
        <v>11</v>
      </c>
      <c r="C5" s="15" t="s">
        <v>12</v>
      </c>
      <c r="D5" s="16" t="s">
        <v>13</v>
      </c>
      <c r="E5" s="15" t="s">
        <v>14</v>
      </c>
      <c r="F5" s="15" t="s">
        <v>15</v>
      </c>
      <c r="G5" s="17" t="s">
        <v>16</v>
      </c>
      <c r="H5" s="18" t="s">
        <v>17</v>
      </c>
      <c r="I5" s="15" t="s">
        <v>18</v>
      </c>
      <c r="J5" s="74"/>
      <c r="K5" s="74"/>
      <c r="L5" s="74"/>
      <c r="M5" s="15" t="s">
        <v>19</v>
      </c>
      <c r="N5" s="15" t="s">
        <v>20</v>
      </c>
      <c r="O5" s="15" t="s">
        <v>21</v>
      </c>
    </row>
    <row r="6" s="2" customFormat="1" ht="33" spans="1:15">
      <c r="A6" s="13"/>
      <c r="B6" s="15"/>
      <c r="C6" s="15"/>
      <c r="D6" s="16"/>
      <c r="E6" s="15"/>
      <c r="F6" s="15"/>
      <c r="G6" s="17"/>
      <c r="H6" s="18"/>
      <c r="I6" s="75" t="s">
        <v>22</v>
      </c>
      <c r="J6" s="76" t="s">
        <v>23</v>
      </c>
      <c r="K6" s="76" t="s">
        <v>24</v>
      </c>
      <c r="L6" s="76" t="s">
        <v>25</v>
      </c>
      <c r="M6" s="15"/>
      <c r="N6" s="15"/>
      <c r="O6" s="15"/>
    </row>
    <row r="7" s="1" customFormat="1" ht="15.75" customHeight="1" spans="1:15">
      <c r="A7" s="19" t="s">
        <v>26</v>
      </c>
      <c r="B7" s="20">
        <v>1</v>
      </c>
      <c r="C7" s="21" t="s">
        <v>27</v>
      </c>
      <c r="D7" s="22" t="s">
        <v>28</v>
      </c>
      <c r="E7" s="23" t="s">
        <v>29</v>
      </c>
      <c r="F7" s="23">
        <v>940</v>
      </c>
      <c r="G7" s="23">
        <v>230</v>
      </c>
      <c r="H7" s="24">
        <f t="shared" ref="H7" si="0">F7*G7</f>
        <v>216200</v>
      </c>
      <c r="I7" s="64">
        <v>230</v>
      </c>
      <c r="J7" s="77" t="s">
        <v>30</v>
      </c>
      <c r="K7" s="77"/>
      <c r="L7" s="77">
        <v>18063319222</v>
      </c>
      <c r="M7" s="78" t="s">
        <v>31</v>
      </c>
      <c r="N7" s="20">
        <f t="shared" ref="N7" si="1">G7</f>
        <v>230</v>
      </c>
      <c r="O7" s="20"/>
    </row>
    <row r="8" s="1" customFormat="1" ht="15.75" customHeight="1" spans="1:15">
      <c r="A8" s="25"/>
      <c r="B8" s="26"/>
      <c r="C8" s="27"/>
      <c r="D8" s="28"/>
      <c r="E8" s="29"/>
      <c r="F8" s="29"/>
      <c r="G8" s="29"/>
      <c r="H8" s="30"/>
      <c r="I8" s="64">
        <v>235</v>
      </c>
      <c r="J8" s="77" t="s">
        <v>32</v>
      </c>
      <c r="K8" s="77"/>
      <c r="L8" s="77">
        <v>13177719881</v>
      </c>
      <c r="M8" s="79"/>
      <c r="N8" s="44"/>
      <c r="O8" s="44"/>
    </row>
    <row r="9" s="1" customFormat="1" ht="15.75" customHeight="1" spans="1:15">
      <c r="A9" s="25"/>
      <c r="B9" s="31"/>
      <c r="C9" s="27"/>
      <c r="D9" s="28"/>
      <c r="E9" s="29"/>
      <c r="F9" s="29"/>
      <c r="G9" s="29"/>
      <c r="H9" s="30"/>
      <c r="I9" s="64">
        <v>235</v>
      </c>
      <c r="J9" s="77" t="s">
        <v>33</v>
      </c>
      <c r="K9" s="77"/>
      <c r="L9" s="77">
        <v>18606444489</v>
      </c>
      <c r="M9" s="79"/>
      <c r="N9" s="44"/>
      <c r="O9" s="44"/>
    </row>
    <row r="10" s="1" customFormat="1" ht="15.75" customHeight="1" spans="1:15">
      <c r="A10" s="25"/>
      <c r="B10" s="32"/>
      <c r="C10" s="33"/>
      <c r="D10" s="34"/>
      <c r="E10" s="35"/>
      <c r="F10" s="35"/>
      <c r="G10" s="35"/>
      <c r="H10" s="36"/>
      <c r="I10" s="80" t="s">
        <v>34</v>
      </c>
      <c r="J10" s="81"/>
      <c r="K10" s="81"/>
      <c r="L10" s="82"/>
      <c r="M10" s="83"/>
      <c r="N10" s="32"/>
      <c r="O10" s="32"/>
    </row>
    <row r="11" s="1" customFormat="1" ht="15.75" customHeight="1" spans="1:15">
      <c r="A11" s="25"/>
      <c r="B11" s="20">
        <v>2</v>
      </c>
      <c r="C11" s="37" t="s">
        <v>35</v>
      </c>
      <c r="D11" s="38" t="s">
        <v>36</v>
      </c>
      <c r="E11" s="39" t="s">
        <v>37</v>
      </c>
      <c r="F11" s="40">
        <v>598.076</v>
      </c>
      <c r="G11" s="40">
        <f>356.96+7</f>
        <v>363.96</v>
      </c>
      <c r="H11" s="41">
        <f>F11*G11</f>
        <v>217675.74096</v>
      </c>
      <c r="I11" s="64" t="s">
        <v>38</v>
      </c>
      <c r="J11" s="77"/>
      <c r="K11" s="77"/>
      <c r="L11" s="77"/>
      <c r="M11" s="64"/>
      <c r="N11" s="50">
        <f>G11</f>
        <v>363.96</v>
      </c>
      <c r="O11" s="50"/>
    </row>
    <row r="12" s="1" customFormat="1" ht="15.75" customHeight="1" spans="1:15">
      <c r="A12" s="25"/>
      <c r="B12" s="20">
        <v>3</v>
      </c>
      <c r="C12" s="23" t="s">
        <v>39</v>
      </c>
      <c r="D12" s="22" t="s">
        <v>40</v>
      </c>
      <c r="E12" s="42" t="s">
        <v>29</v>
      </c>
      <c r="F12" s="23">
        <v>1453.24</v>
      </c>
      <c r="G12" s="43">
        <f>I12*0.95</f>
        <v>273.03</v>
      </c>
      <c r="H12" s="24">
        <f>F12*G12</f>
        <v>396778.1172</v>
      </c>
      <c r="I12" s="84">
        <v>287.4</v>
      </c>
      <c r="J12" s="85" t="s">
        <v>41</v>
      </c>
      <c r="K12" s="86" t="s">
        <v>42</v>
      </c>
      <c r="L12" s="86">
        <v>13935644032</v>
      </c>
      <c r="M12" s="78" t="s">
        <v>43</v>
      </c>
      <c r="N12" s="87">
        <v>260</v>
      </c>
      <c r="O12" s="20" t="s">
        <v>44</v>
      </c>
    </row>
    <row r="13" s="1" customFormat="1" ht="16.5" spans="1:15">
      <c r="A13" s="25"/>
      <c r="B13" s="44"/>
      <c r="C13" s="29"/>
      <c r="D13" s="28"/>
      <c r="E13" s="45"/>
      <c r="F13" s="29"/>
      <c r="G13" s="46"/>
      <c r="H13" s="30"/>
      <c r="I13" s="88">
        <v>309.03</v>
      </c>
      <c r="J13" s="85" t="s">
        <v>45</v>
      </c>
      <c r="K13" s="86" t="s">
        <v>46</v>
      </c>
      <c r="L13" s="86">
        <v>13459254800</v>
      </c>
      <c r="M13" s="79"/>
      <c r="N13" s="89"/>
      <c r="O13" s="44"/>
    </row>
    <row r="14" s="1" customFormat="1" ht="16.5" spans="1:15">
      <c r="A14" s="25"/>
      <c r="B14" s="32"/>
      <c r="C14" s="35"/>
      <c r="D14" s="34"/>
      <c r="E14" s="47"/>
      <c r="F14" s="35"/>
      <c r="G14" s="48"/>
      <c r="H14" s="36"/>
      <c r="I14" s="88">
        <v>318.3</v>
      </c>
      <c r="J14" s="85" t="s">
        <v>47</v>
      </c>
      <c r="K14" s="86" t="s">
        <v>48</v>
      </c>
      <c r="L14" s="86">
        <v>13960976560</v>
      </c>
      <c r="M14" s="83"/>
      <c r="N14" s="90"/>
      <c r="O14" s="32"/>
    </row>
    <row r="15" s="1" customFormat="1" ht="16.5" spans="1:15">
      <c r="A15" s="25"/>
      <c r="B15" s="20">
        <v>4</v>
      </c>
      <c r="C15" s="21" t="s">
        <v>39</v>
      </c>
      <c r="D15" s="22" t="s">
        <v>49</v>
      </c>
      <c r="E15" s="42" t="s">
        <v>29</v>
      </c>
      <c r="F15" s="23">
        <v>421.8</v>
      </c>
      <c r="G15" s="43">
        <f>I15*0.95</f>
        <v>565.0505</v>
      </c>
      <c r="H15" s="24">
        <f>F15*G15</f>
        <v>238338.3009</v>
      </c>
      <c r="I15" s="88">
        <v>594.79</v>
      </c>
      <c r="J15" s="85" t="s">
        <v>41</v>
      </c>
      <c r="K15" s="86" t="s">
        <v>42</v>
      </c>
      <c r="L15" s="86">
        <v>13935644032</v>
      </c>
      <c r="M15" s="78" t="s">
        <v>43</v>
      </c>
      <c r="N15" s="89">
        <v>540</v>
      </c>
      <c r="O15" s="20" t="s">
        <v>44</v>
      </c>
    </row>
    <row r="16" s="1" customFormat="1" ht="16.5" spans="1:15">
      <c r="A16" s="25"/>
      <c r="B16" s="44"/>
      <c r="C16" s="27"/>
      <c r="D16" s="28"/>
      <c r="E16" s="45"/>
      <c r="F16" s="29"/>
      <c r="G16" s="46"/>
      <c r="H16" s="30"/>
      <c r="I16" s="88">
        <v>639.56</v>
      </c>
      <c r="J16" s="85" t="s">
        <v>45</v>
      </c>
      <c r="K16" s="86" t="s">
        <v>46</v>
      </c>
      <c r="L16" s="86">
        <v>13459254800</v>
      </c>
      <c r="M16" s="79"/>
      <c r="N16" s="89"/>
      <c r="O16" s="44"/>
    </row>
    <row r="17" s="1" customFormat="1" ht="16.5" spans="1:15">
      <c r="A17" s="25"/>
      <c r="B17" s="32"/>
      <c r="C17" s="33"/>
      <c r="D17" s="34"/>
      <c r="E17" s="47"/>
      <c r="F17" s="35"/>
      <c r="G17" s="48"/>
      <c r="H17" s="36"/>
      <c r="I17" s="91">
        <v>658.74</v>
      </c>
      <c r="J17" s="85" t="s">
        <v>47</v>
      </c>
      <c r="K17" s="86" t="s">
        <v>48</v>
      </c>
      <c r="L17" s="86">
        <v>13960976560</v>
      </c>
      <c r="M17" s="83"/>
      <c r="N17" s="90"/>
      <c r="O17" s="32"/>
    </row>
    <row r="18" s="1" customFormat="1" ht="43.5" customHeight="1" spans="1:15">
      <c r="A18" s="25"/>
      <c r="B18" s="20">
        <v>5</v>
      </c>
      <c r="C18" s="21" t="s">
        <v>50</v>
      </c>
      <c r="D18" s="22" t="s">
        <v>51</v>
      </c>
      <c r="E18" s="23" t="s">
        <v>52</v>
      </c>
      <c r="F18" s="23">
        <v>28</v>
      </c>
      <c r="G18" s="49">
        <v>9491</v>
      </c>
      <c r="H18" s="24">
        <f>F18*G18</f>
        <v>265748</v>
      </c>
      <c r="I18" s="64"/>
      <c r="J18" s="77" t="s">
        <v>53</v>
      </c>
      <c r="K18" s="77"/>
      <c r="L18" s="77"/>
      <c r="M18" s="78" t="s">
        <v>54</v>
      </c>
      <c r="N18" s="50">
        <v>8450</v>
      </c>
      <c r="O18" s="20" t="s">
        <v>44</v>
      </c>
    </row>
    <row r="19" s="1" customFormat="1" ht="24.95" customHeight="1" spans="1:15">
      <c r="A19" s="25"/>
      <c r="B19" s="20">
        <v>6</v>
      </c>
      <c r="C19" s="37" t="s">
        <v>55</v>
      </c>
      <c r="D19" s="22" t="s">
        <v>56</v>
      </c>
      <c r="E19" s="23" t="s">
        <v>57</v>
      </c>
      <c r="F19" s="23">
        <v>551</v>
      </c>
      <c r="G19" s="23">
        <v>1257</v>
      </c>
      <c r="H19" s="24">
        <f>F19*G19</f>
        <v>692607</v>
      </c>
      <c r="I19" s="64">
        <v>1467.01</v>
      </c>
      <c r="J19" s="77" t="s">
        <v>58</v>
      </c>
      <c r="K19" s="77" t="s">
        <v>59</v>
      </c>
      <c r="L19" s="77">
        <v>13055501171</v>
      </c>
      <c r="M19" s="78" t="s">
        <v>31</v>
      </c>
      <c r="N19" s="20">
        <f t="shared" ref="N19" si="2">G19</f>
        <v>1257</v>
      </c>
      <c r="O19" s="20"/>
    </row>
    <row r="20" s="1" customFormat="1" ht="24.95" customHeight="1" spans="1:15">
      <c r="A20" s="25"/>
      <c r="B20" s="44"/>
      <c r="C20" s="37"/>
      <c r="D20" s="28"/>
      <c r="E20" s="29"/>
      <c r="F20" s="29"/>
      <c r="G20" s="29"/>
      <c r="H20" s="30"/>
      <c r="I20" s="64">
        <v>1531.91</v>
      </c>
      <c r="J20" s="77" t="s">
        <v>60</v>
      </c>
      <c r="K20" s="77" t="s">
        <v>61</v>
      </c>
      <c r="L20" s="77">
        <v>13599503638</v>
      </c>
      <c r="M20" s="79"/>
      <c r="N20" s="44"/>
      <c r="O20" s="44"/>
    </row>
    <row r="21" s="1" customFormat="1" ht="24.95" customHeight="1" spans="1:15">
      <c r="A21" s="25"/>
      <c r="B21" s="44"/>
      <c r="C21" s="37"/>
      <c r="D21" s="28"/>
      <c r="E21" s="29"/>
      <c r="F21" s="29"/>
      <c r="G21" s="29"/>
      <c r="H21" s="30"/>
      <c r="I21" s="64">
        <v>1397.19</v>
      </c>
      <c r="J21" s="77" t="s">
        <v>62</v>
      </c>
      <c r="K21" s="77" t="s">
        <v>63</v>
      </c>
      <c r="L21" s="77">
        <v>13306045699</v>
      </c>
      <c r="M21" s="79"/>
      <c r="N21" s="44"/>
      <c r="O21" s="44"/>
    </row>
    <row r="22" s="1" customFormat="1" ht="24.95" customHeight="1" spans="1:15">
      <c r="A22" s="25"/>
      <c r="B22" s="32"/>
      <c r="C22" s="37"/>
      <c r="D22" s="34"/>
      <c r="E22" s="35"/>
      <c r="F22" s="35"/>
      <c r="G22" s="35"/>
      <c r="H22" s="36"/>
      <c r="I22" s="64">
        <v>1257</v>
      </c>
      <c r="J22" s="92" t="s">
        <v>64</v>
      </c>
      <c r="K22" s="93"/>
      <c r="L22" s="94"/>
      <c r="M22" s="83"/>
      <c r="N22" s="32"/>
      <c r="O22" s="32"/>
    </row>
    <row r="23" s="1" customFormat="1" ht="24.95" customHeight="1" spans="1:15">
      <c r="A23" s="25"/>
      <c r="B23" s="20">
        <v>7</v>
      </c>
      <c r="C23" s="37" t="s">
        <v>65</v>
      </c>
      <c r="D23" s="22" t="s">
        <v>66</v>
      </c>
      <c r="E23" s="23" t="s">
        <v>57</v>
      </c>
      <c r="F23" s="23">
        <v>551</v>
      </c>
      <c r="G23" s="23">
        <v>1156</v>
      </c>
      <c r="H23" s="24">
        <f>F23*G23</f>
        <v>636956</v>
      </c>
      <c r="I23" s="64">
        <v>1349.54</v>
      </c>
      <c r="J23" s="77" t="s">
        <v>58</v>
      </c>
      <c r="K23" s="77" t="s">
        <v>59</v>
      </c>
      <c r="L23" s="77">
        <v>13055501171</v>
      </c>
      <c r="M23" s="78" t="s">
        <v>31</v>
      </c>
      <c r="N23" s="20">
        <f t="shared" ref="N23" si="3">G23</f>
        <v>1156</v>
      </c>
      <c r="O23" s="20"/>
    </row>
    <row r="24" s="1" customFormat="1" ht="24.95" customHeight="1" spans="1:15">
      <c r="A24" s="25"/>
      <c r="B24" s="44"/>
      <c r="C24" s="37"/>
      <c r="D24" s="28"/>
      <c r="E24" s="29"/>
      <c r="F24" s="29"/>
      <c r="G24" s="29"/>
      <c r="H24" s="30"/>
      <c r="I24" s="64">
        <v>1409.05</v>
      </c>
      <c r="J24" s="77" t="s">
        <v>60</v>
      </c>
      <c r="K24" s="77" t="s">
        <v>61</v>
      </c>
      <c r="L24" s="77">
        <v>13599503638</v>
      </c>
      <c r="M24" s="79"/>
      <c r="N24" s="44"/>
      <c r="O24" s="44"/>
    </row>
    <row r="25" s="1" customFormat="1" ht="24.95" customHeight="1" spans="1:15">
      <c r="A25" s="25"/>
      <c r="B25" s="44"/>
      <c r="C25" s="37"/>
      <c r="D25" s="28"/>
      <c r="E25" s="29"/>
      <c r="F25" s="29"/>
      <c r="G25" s="29"/>
      <c r="H25" s="30"/>
      <c r="I25" s="64">
        <v>1285.31</v>
      </c>
      <c r="J25" s="77" t="s">
        <v>62</v>
      </c>
      <c r="K25" s="77" t="s">
        <v>63</v>
      </c>
      <c r="L25" s="77">
        <v>13306045699</v>
      </c>
      <c r="M25" s="79"/>
      <c r="N25" s="44"/>
      <c r="O25" s="44"/>
    </row>
    <row r="26" s="1" customFormat="1" ht="24.95" customHeight="1" spans="1:15">
      <c r="A26" s="25"/>
      <c r="B26" s="32"/>
      <c r="C26" s="37"/>
      <c r="D26" s="34"/>
      <c r="E26" s="35"/>
      <c r="F26" s="35"/>
      <c r="G26" s="35"/>
      <c r="H26" s="36"/>
      <c r="I26" s="64">
        <v>1156</v>
      </c>
      <c r="J26" s="92" t="s">
        <v>64</v>
      </c>
      <c r="K26" s="93"/>
      <c r="L26" s="94"/>
      <c r="M26" s="83"/>
      <c r="N26" s="32"/>
      <c r="O26" s="32"/>
    </row>
    <row r="27" s="1" customFormat="1" ht="14.25" spans="1:15">
      <c r="A27" s="25"/>
      <c r="B27" s="50">
        <v>8</v>
      </c>
      <c r="C27" s="51" t="s">
        <v>67</v>
      </c>
      <c r="D27" s="52" t="s">
        <v>68</v>
      </c>
      <c r="E27" s="21" t="s">
        <v>52</v>
      </c>
      <c r="F27" s="53">
        <v>10</v>
      </c>
      <c r="G27" s="53">
        <f>I30</f>
        <v>25760</v>
      </c>
      <c r="H27" s="54">
        <f>F27*G27</f>
        <v>257600</v>
      </c>
      <c r="I27" s="64">
        <v>26770</v>
      </c>
      <c r="J27" s="77" t="s">
        <v>69</v>
      </c>
      <c r="K27" s="77" t="s">
        <v>70</v>
      </c>
      <c r="L27" s="77">
        <v>13810854067</v>
      </c>
      <c r="M27" s="95" t="s">
        <v>31</v>
      </c>
      <c r="N27" s="20">
        <v>13000</v>
      </c>
      <c r="O27" s="20" t="s">
        <v>44</v>
      </c>
    </row>
    <row r="28" s="1" customFormat="1" ht="14.25" spans="1:15">
      <c r="A28" s="25"/>
      <c r="B28" s="50"/>
      <c r="C28" s="55"/>
      <c r="D28" s="56"/>
      <c r="E28" s="27"/>
      <c r="F28" s="57"/>
      <c r="G28" s="57"/>
      <c r="H28" s="58"/>
      <c r="I28" s="64">
        <v>28820</v>
      </c>
      <c r="J28" s="77" t="s">
        <v>71</v>
      </c>
      <c r="K28" s="77" t="s">
        <v>72</v>
      </c>
      <c r="L28" s="77">
        <v>18006076585</v>
      </c>
      <c r="M28" s="96"/>
      <c r="N28" s="44"/>
      <c r="O28" s="44"/>
    </row>
    <row r="29" s="1" customFormat="1" ht="14.25" spans="1:15">
      <c r="A29" s="25"/>
      <c r="B29" s="50"/>
      <c r="C29" s="55"/>
      <c r="D29" s="56"/>
      <c r="E29" s="27"/>
      <c r="F29" s="57"/>
      <c r="G29" s="57"/>
      <c r="H29" s="58"/>
      <c r="I29" s="64">
        <v>26900</v>
      </c>
      <c r="J29" s="77" t="s">
        <v>73</v>
      </c>
      <c r="K29" s="77" t="s">
        <v>74</v>
      </c>
      <c r="L29" s="77">
        <v>13905028991</v>
      </c>
      <c r="M29" s="96"/>
      <c r="N29" s="44"/>
      <c r="O29" s="44"/>
    </row>
    <row r="30" s="1" customFormat="1" ht="14.25" spans="1:15">
      <c r="A30" s="25"/>
      <c r="B30" s="50"/>
      <c r="C30" s="59"/>
      <c r="D30" s="60"/>
      <c r="E30" s="33"/>
      <c r="F30" s="61"/>
      <c r="G30" s="61"/>
      <c r="H30" s="62"/>
      <c r="I30" s="64">
        <v>25760</v>
      </c>
      <c r="J30" s="77" t="s">
        <v>75</v>
      </c>
      <c r="K30" s="77"/>
      <c r="L30" s="77"/>
      <c r="M30" s="97"/>
      <c r="N30" s="32"/>
      <c r="O30" s="32"/>
    </row>
    <row r="31" s="1" customFormat="1" ht="23.25" customHeight="1" spans="1:15">
      <c r="A31" s="25"/>
      <c r="B31" s="50">
        <v>9</v>
      </c>
      <c r="C31" s="51" t="s">
        <v>67</v>
      </c>
      <c r="D31" s="52" t="s">
        <v>76</v>
      </c>
      <c r="E31" s="21" t="s">
        <v>52</v>
      </c>
      <c r="F31" s="53">
        <v>12</v>
      </c>
      <c r="G31" s="53">
        <v>45000</v>
      </c>
      <c r="H31" s="54">
        <f>F31*G31</f>
        <v>540000</v>
      </c>
      <c r="I31" s="64">
        <v>26770</v>
      </c>
      <c r="J31" s="98" t="s">
        <v>69</v>
      </c>
      <c r="K31" s="77" t="s">
        <v>70</v>
      </c>
      <c r="L31" s="77">
        <v>13810854067</v>
      </c>
      <c r="M31" s="95" t="s">
        <v>31</v>
      </c>
      <c r="N31" s="20">
        <v>13000</v>
      </c>
      <c r="O31" s="20" t="s">
        <v>44</v>
      </c>
    </row>
    <row r="32" s="1" customFormat="1" ht="14.25" spans="1:15">
      <c r="A32" s="25"/>
      <c r="B32" s="50"/>
      <c r="C32" s="55"/>
      <c r="D32" s="56"/>
      <c r="E32" s="27"/>
      <c r="F32" s="57"/>
      <c r="G32" s="57"/>
      <c r="H32" s="58"/>
      <c r="I32" s="64">
        <v>28820</v>
      </c>
      <c r="J32" s="77" t="s">
        <v>71</v>
      </c>
      <c r="K32" s="77" t="s">
        <v>72</v>
      </c>
      <c r="L32" s="77">
        <v>18006076585</v>
      </c>
      <c r="M32" s="96"/>
      <c r="N32" s="44"/>
      <c r="O32" s="44"/>
    </row>
    <row r="33" s="1" customFormat="1" ht="14.25" spans="1:15">
      <c r="A33" s="25"/>
      <c r="B33" s="50"/>
      <c r="C33" s="55"/>
      <c r="D33" s="56"/>
      <c r="E33" s="27"/>
      <c r="F33" s="57"/>
      <c r="G33" s="57"/>
      <c r="H33" s="58"/>
      <c r="I33" s="64">
        <v>26900</v>
      </c>
      <c r="J33" s="77" t="s">
        <v>73</v>
      </c>
      <c r="K33" s="77" t="s">
        <v>74</v>
      </c>
      <c r="L33" s="77">
        <v>13905028991</v>
      </c>
      <c r="M33" s="96"/>
      <c r="N33" s="44"/>
      <c r="O33" s="44"/>
    </row>
    <row r="34" s="1" customFormat="1" ht="14.25" spans="1:15">
      <c r="A34" s="25"/>
      <c r="B34" s="50"/>
      <c r="C34" s="59"/>
      <c r="D34" s="60"/>
      <c r="E34" s="33"/>
      <c r="F34" s="61"/>
      <c r="G34" s="61"/>
      <c r="H34" s="62"/>
      <c r="I34" s="64">
        <v>25760</v>
      </c>
      <c r="J34" s="77" t="s">
        <v>75</v>
      </c>
      <c r="K34" s="77"/>
      <c r="L34" s="77"/>
      <c r="M34" s="97"/>
      <c r="N34" s="32"/>
      <c r="O34" s="32"/>
    </row>
    <row r="35" s="1" customFormat="1" ht="14.25" spans="1:15">
      <c r="A35" s="25"/>
      <c r="B35" s="50">
        <v>10</v>
      </c>
      <c r="C35" s="51" t="s">
        <v>77</v>
      </c>
      <c r="D35" s="52"/>
      <c r="E35" s="21" t="s">
        <v>52</v>
      </c>
      <c r="F35" s="53">
        <v>10</v>
      </c>
      <c r="G35" s="53">
        <f>I38</f>
        <v>35000</v>
      </c>
      <c r="H35" s="54">
        <f>F35*G35</f>
        <v>350000</v>
      </c>
      <c r="I35" s="64">
        <v>43000</v>
      </c>
      <c r="J35" s="77" t="s">
        <v>69</v>
      </c>
      <c r="K35" s="77" t="s">
        <v>70</v>
      </c>
      <c r="L35" s="77">
        <v>13810854067</v>
      </c>
      <c r="M35" s="95" t="s">
        <v>31</v>
      </c>
      <c r="N35" s="20">
        <v>14450</v>
      </c>
      <c r="O35" s="20" t="s">
        <v>44</v>
      </c>
    </row>
    <row r="36" s="1" customFormat="1" ht="14.25" spans="1:15">
      <c r="A36" s="25"/>
      <c r="B36" s="50"/>
      <c r="C36" s="55"/>
      <c r="D36" s="56"/>
      <c r="E36" s="27"/>
      <c r="F36" s="57"/>
      <c r="G36" s="57"/>
      <c r="H36" s="58"/>
      <c r="I36" s="64">
        <v>51000</v>
      </c>
      <c r="J36" s="77" t="s">
        <v>71</v>
      </c>
      <c r="K36" s="77" t="s">
        <v>72</v>
      </c>
      <c r="L36" s="77">
        <v>18006076585</v>
      </c>
      <c r="M36" s="96"/>
      <c r="N36" s="44"/>
      <c r="O36" s="44"/>
    </row>
    <row r="37" s="1" customFormat="1" ht="14.25" spans="1:15">
      <c r="A37" s="25"/>
      <c r="B37" s="50"/>
      <c r="C37" s="55"/>
      <c r="D37" s="56"/>
      <c r="E37" s="27"/>
      <c r="F37" s="57"/>
      <c r="G37" s="57"/>
      <c r="H37" s="58"/>
      <c r="I37" s="64">
        <v>38000</v>
      </c>
      <c r="J37" s="77" t="s">
        <v>73</v>
      </c>
      <c r="K37" s="77" t="s">
        <v>74</v>
      </c>
      <c r="L37" s="77">
        <v>13905028991</v>
      </c>
      <c r="M37" s="96"/>
      <c r="N37" s="44"/>
      <c r="O37" s="44"/>
    </row>
    <row r="38" s="1" customFormat="1" ht="24" customHeight="1" spans="1:15">
      <c r="A38" s="25"/>
      <c r="B38" s="50"/>
      <c r="C38" s="59"/>
      <c r="D38" s="60"/>
      <c r="E38" s="33"/>
      <c r="F38" s="61"/>
      <c r="G38" s="61"/>
      <c r="H38" s="62"/>
      <c r="I38" s="99">
        <v>35000</v>
      </c>
      <c r="J38" s="77" t="s">
        <v>75</v>
      </c>
      <c r="K38" s="77"/>
      <c r="L38" s="77"/>
      <c r="M38" s="97"/>
      <c r="N38" s="32"/>
      <c r="O38" s="32"/>
    </row>
    <row r="39" s="1" customFormat="1" ht="14.25" spans="1:15">
      <c r="A39" s="25"/>
      <c r="B39" s="50">
        <v>11</v>
      </c>
      <c r="C39" s="51" t="s">
        <v>78</v>
      </c>
      <c r="D39" s="52"/>
      <c r="E39" s="21" t="s">
        <v>52</v>
      </c>
      <c r="F39" s="53" t="s">
        <v>79</v>
      </c>
      <c r="G39" s="53" t="str">
        <f>I42</f>
        <v>6500.000</v>
      </c>
      <c r="H39" s="54">
        <f>F39*G39</f>
        <v>208000</v>
      </c>
      <c r="I39" s="64">
        <v>8500</v>
      </c>
      <c r="J39" s="77" t="s">
        <v>69</v>
      </c>
      <c r="K39" s="77" t="s">
        <v>70</v>
      </c>
      <c r="L39" s="77">
        <v>13810854067</v>
      </c>
      <c r="M39" s="95" t="s">
        <v>31</v>
      </c>
      <c r="N39" s="20">
        <v>2500</v>
      </c>
      <c r="O39" s="20" t="s">
        <v>44</v>
      </c>
    </row>
    <row r="40" s="1" customFormat="1" ht="14.25" spans="1:15">
      <c r="A40" s="25"/>
      <c r="B40" s="50"/>
      <c r="C40" s="55"/>
      <c r="D40" s="56"/>
      <c r="E40" s="27"/>
      <c r="F40" s="57"/>
      <c r="G40" s="57"/>
      <c r="H40" s="58"/>
      <c r="I40" s="64">
        <v>7800</v>
      </c>
      <c r="J40" s="77" t="s">
        <v>71</v>
      </c>
      <c r="K40" s="77" t="s">
        <v>72</v>
      </c>
      <c r="L40" s="77">
        <v>18006076585</v>
      </c>
      <c r="M40" s="96"/>
      <c r="N40" s="44"/>
      <c r="O40" s="44"/>
    </row>
    <row r="41" s="1" customFormat="1" ht="14.25" spans="1:15">
      <c r="A41" s="25"/>
      <c r="B41" s="50"/>
      <c r="C41" s="55"/>
      <c r="D41" s="56"/>
      <c r="E41" s="27"/>
      <c r="F41" s="57"/>
      <c r="G41" s="57"/>
      <c r="H41" s="58"/>
      <c r="I41" s="64">
        <v>6900</v>
      </c>
      <c r="J41" s="77" t="s">
        <v>73</v>
      </c>
      <c r="K41" s="77" t="s">
        <v>74</v>
      </c>
      <c r="L41" s="77">
        <v>13905028991</v>
      </c>
      <c r="M41" s="96"/>
      <c r="N41" s="44"/>
      <c r="O41" s="44"/>
    </row>
    <row r="42" s="1" customFormat="1" ht="14.25" spans="1:15">
      <c r="A42" s="25"/>
      <c r="B42" s="50"/>
      <c r="C42" s="59"/>
      <c r="D42" s="60"/>
      <c r="E42" s="33"/>
      <c r="F42" s="61"/>
      <c r="G42" s="61"/>
      <c r="H42" s="62"/>
      <c r="I42" s="64" t="s">
        <v>80</v>
      </c>
      <c r="J42" s="77" t="s">
        <v>75</v>
      </c>
      <c r="K42" s="77"/>
      <c r="L42" s="77"/>
      <c r="M42" s="97"/>
      <c r="N42" s="32"/>
      <c r="O42" s="32"/>
    </row>
    <row r="43" s="1" customFormat="1" ht="14.25" spans="1:15">
      <c r="A43" s="63"/>
      <c r="B43" s="64" t="s">
        <v>81</v>
      </c>
      <c r="C43" s="64"/>
      <c r="D43" s="65"/>
      <c r="E43" s="64"/>
      <c r="F43" s="64"/>
      <c r="G43" s="64"/>
      <c r="H43" s="66">
        <f>SUM(H7:H42)</f>
        <v>4019903.15906</v>
      </c>
      <c r="I43" s="64"/>
      <c r="J43" s="77"/>
      <c r="K43" s="77"/>
      <c r="L43" s="77"/>
      <c r="M43" s="64"/>
      <c r="N43" s="50"/>
      <c r="O43" s="50"/>
    </row>
    <row r="44" s="1" customFormat="1" ht="48.95" customHeight="1" spans="1:15">
      <c r="A44" s="16" t="s">
        <v>82</v>
      </c>
      <c r="B44" s="16"/>
      <c r="C44" s="16"/>
      <c r="D44" s="16"/>
      <c r="E44" s="15" t="s">
        <v>83</v>
      </c>
      <c r="F44" s="15"/>
      <c r="G44" s="15"/>
      <c r="H44" s="15"/>
      <c r="I44" s="15"/>
      <c r="J44" s="15"/>
      <c r="K44" s="74" t="s">
        <v>84</v>
      </c>
      <c r="L44" s="74"/>
      <c r="M44" s="74"/>
      <c r="N44" s="74"/>
      <c r="O44" s="74"/>
    </row>
    <row r="45" s="3" customFormat="1" customHeight="1" spans="1:15">
      <c r="A45" s="67" t="s">
        <v>85</v>
      </c>
      <c r="B45" s="68"/>
      <c r="C45" s="68"/>
      <c r="D45" s="68"/>
      <c r="E45" s="69" t="s">
        <v>86</v>
      </c>
      <c r="F45" s="69"/>
      <c r="G45" s="69"/>
      <c r="H45" s="69"/>
      <c r="I45" s="69"/>
      <c r="J45" s="69"/>
      <c r="K45" s="69" t="s">
        <v>86</v>
      </c>
      <c r="L45" s="69"/>
      <c r="M45" s="69"/>
      <c r="N45" s="69"/>
      <c r="O45" s="69"/>
    </row>
    <row r="46" s="3" customFormat="1" customHeight="1" spans="1:15">
      <c r="A46" s="68"/>
      <c r="B46" s="68"/>
      <c r="C46" s="68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</row>
    <row r="47" s="3" customFormat="1" customHeight="1" spans="1:15">
      <c r="A47" s="68"/>
      <c r="B47" s="68"/>
      <c r="C47" s="68"/>
      <c r="D47" s="68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</row>
    <row r="48" s="3" customFormat="1" customHeight="1" spans="1:15">
      <c r="A48" s="68"/>
      <c r="B48" s="68"/>
      <c r="C48" s="68"/>
      <c r="D48" s="68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</row>
    <row r="49" s="3" customFormat="1" customHeight="1" spans="1:15">
      <c r="A49" s="68"/>
      <c r="B49" s="68"/>
      <c r="C49" s="68"/>
      <c r="D49" s="68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</row>
    <row r="50" s="3" customFormat="1" customHeight="1" spans="1:15">
      <c r="A50" s="68"/>
      <c r="B50" s="68"/>
      <c r="C50" s="68"/>
      <c r="D50" s="68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</row>
    <row r="51" s="3" customFormat="1" ht="9.75" customHeight="1" spans="1:15">
      <c r="A51" s="68"/>
      <c r="B51" s="68"/>
      <c r="C51" s="68"/>
      <c r="D51" s="68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</row>
    <row r="52" s="3" customFormat="1" customHeight="1" spans="1:15">
      <c r="A52" s="68"/>
      <c r="B52" s="68"/>
      <c r="C52" s="68"/>
      <c r="D52" s="68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</row>
    <row r="53" s="3" customFormat="1" ht="27" customHeight="1" spans="1:15">
      <c r="A53" s="70"/>
      <c r="B53" s="71" t="s">
        <v>87</v>
      </c>
      <c r="C53" s="71"/>
      <c r="D53" s="71"/>
      <c r="E53" s="71"/>
      <c r="F53" s="71"/>
      <c r="G53" s="71"/>
      <c r="H53" s="71"/>
      <c r="I53" s="71"/>
      <c r="J53" s="100"/>
      <c r="K53" s="100"/>
      <c r="L53" s="100"/>
      <c r="M53" s="71"/>
      <c r="N53" s="71"/>
      <c r="O53" s="71"/>
    </row>
  </sheetData>
  <mergeCells count="128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I10:L10"/>
    <mergeCell ref="I11:L11"/>
    <mergeCell ref="J22:L22"/>
    <mergeCell ref="J26:L26"/>
    <mergeCell ref="J30:L30"/>
    <mergeCell ref="J34:L34"/>
    <mergeCell ref="J38:L38"/>
    <mergeCell ref="J42:L42"/>
    <mergeCell ref="A44:D44"/>
    <mergeCell ref="E44:J44"/>
    <mergeCell ref="K44:O44"/>
    <mergeCell ref="B53:O53"/>
    <mergeCell ref="A3:A4"/>
    <mergeCell ref="A5:A6"/>
    <mergeCell ref="A7:A43"/>
    <mergeCell ref="B5:B6"/>
    <mergeCell ref="B7:B10"/>
    <mergeCell ref="B12:B14"/>
    <mergeCell ref="B15:B17"/>
    <mergeCell ref="B19:B22"/>
    <mergeCell ref="B23:B26"/>
    <mergeCell ref="B27:B30"/>
    <mergeCell ref="B31:B34"/>
    <mergeCell ref="B35:B38"/>
    <mergeCell ref="B39:B42"/>
    <mergeCell ref="C5:C6"/>
    <mergeCell ref="C7:C10"/>
    <mergeCell ref="C12:C14"/>
    <mergeCell ref="C15:C17"/>
    <mergeCell ref="C19:C22"/>
    <mergeCell ref="C23:C26"/>
    <mergeCell ref="C27:C30"/>
    <mergeCell ref="C31:C34"/>
    <mergeCell ref="C35:C38"/>
    <mergeCell ref="C39:C42"/>
    <mergeCell ref="D5:D6"/>
    <mergeCell ref="D7:D10"/>
    <mergeCell ref="D12:D14"/>
    <mergeCell ref="D15:D17"/>
    <mergeCell ref="D19:D22"/>
    <mergeCell ref="D23:D26"/>
    <mergeCell ref="D27:D30"/>
    <mergeCell ref="D31:D34"/>
    <mergeCell ref="D35:D38"/>
    <mergeCell ref="D39:D42"/>
    <mergeCell ref="E5:E6"/>
    <mergeCell ref="E7:E10"/>
    <mergeCell ref="E12:E14"/>
    <mergeCell ref="E15:E17"/>
    <mergeCell ref="E19:E22"/>
    <mergeCell ref="E23:E26"/>
    <mergeCell ref="E27:E30"/>
    <mergeCell ref="E31:E34"/>
    <mergeCell ref="E35:E38"/>
    <mergeCell ref="E39:E42"/>
    <mergeCell ref="F5:F6"/>
    <mergeCell ref="F7:F10"/>
    <mergeCell ref="F12:F14"/>
    <mergeCell ref="F15:F17"/>
    <mergeCell ref="F19:F22"/>
    <mergeCell ref="F23:F26"/>
    <mergeCell ref="F27:F30"/>
    <mergeCell ref="F31:F34"/>
    <mergeCell ref="F35:F38"/>
    <mergeCell ref="F39:F42"/>
    <mergeCell ref="G5:G6"/>
    <mergeCell ref="G7:G10"/>
    <mergeCell ref="G12:G14"/>
    <mergeCell ref="G15:G17"/>
    <mergeCell ref="G19:G22"/>
    <mergeCell ref="G23:G26"/>
    <mergeCell ref="G27:G30"/>
    <mergeCell ref="G31:G34"/>
    <mergeCell ref="G35:G38"/>
    <mergeCell ref="G39:G42"/>
    <mergeCell ref="H5:H6"/>
    <mergeCell ref="H7:H10"/>
    <mergeCell ref="H12:H14"/>
    <mergeCell ref="H15:H17"/>
    <mergeCell ref="H19:H22"/>
    <mergeCell ref="H23:H26"/>
    <mergeCell ref="H27:H30"/>
    <mergeCell ref="H31:H34"/>
    <mergeCell ref="H35:H38"/>
    <mergeCell ref="H39:H42"/>
    <mergeCell ref="M5:M6"/>
    <mergeCell ref="M7:M10"/>
    <mergeCell ref="M12:M14"/>
    <mergeCell ref="M15:M17"/>
    <mergeCell ref="M19:M22"/>
    <mergeCell ref="M23:M26"/>
    <mergeCell ref="M27:M30"/>
    <mergeCell ref="M31:M34"/>
    <mergeCell ref="M35:M38"/>
    <mergeCell ref="M39:M42"/>
    <mergeCell ref="N5:N6"/>
    <mergeCell ref="N7:N10"/>
    <mergeCell ref="N12:N14"/>
    <mergeCell ref="N15:N17"/>
    <mergeCell ref="N19:N22"/>
    <mergeCell ref="N23:N26"/>
    <mergeCell ref="N27:N30"/>
    <mergeCell ref="N31:N34"/>
    <mergeCell ref="N35:N38"/>
    <mergeCell ref="N39:N42"/>
    <mergeCell ref="O5:O6"/>
    <mergeCell ref="O7:O10"/>
    <mergeCell ref="O12:O14"/>
    <mergeCell ref="O15:O17"/>
    <mergeCell ref="O19:O22"/>
    <mergeCell ref="O23:O26"/>
    <mergeCell ref="O27:O30"/>
    <mergeCell ref="O31:O34"/>
    <mergeCell ref="O35:O38"/>
    <mergeCell ref="O39:O42"/>
    <mergeCell ref="E45:J52"/>
    <mergeCell ref="K45:O52"/>
    <mergeCell ref="A45:D52"/>
  </mergeCells>
  <printOptions horizontalCentered="1"/>
  <pageMargins left="0.31496062992126" right="0.31496062992126" top="0.354330708661417" bottom="0.354330708661417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桩号 K0+270~K1+630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小若</cp:lastModifiedBy>
  <dcterms:created xsi:type="dcterms:W3CDTF">2021-04-28T03:29:00Z</dcterms:created>
  <cp:lastPrinted>2022-03-15T10:36:00Z</cp:lastPrinted>
  <dcterms:modified xsi:type="dcterms:W3CDTF">2022-03-16T08:20:45Z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79E557F0F43E4D868FE3A1DB8792D245</vt:lpwstr>
  </property>
  <property fmtid="{D5CDD505-2E9C-101B-9397-08002B2CF9AE}" pid="3" name="KSOProductBuildVer">
    <vt:lpwstr>2052-11.8.2.10229</vt:lpwstr>
  </property>
  <property fmtid="{D5CDD505-2E9C-101B-9397-08002B2CF9AE}" pid="4" name="KSOReadingLayout">
    <vt:bool>true</vt:bool>
  </property>
</Properties>
</file>